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240" yWindow="165" windowWidth="14730" windowHeight="7920" tabRatio="707"/>
  </bookViews>
  <sheets>
    <sheet name="Longtail" sheetId="19" r:id="rId1"/>
  </sheets>
  <externalReferences>
    <externalReference r:id="rId2"/>
    <externalReference r:id="rId3"/>
  </externalReferences>
  <definedNames>
    <definedName name="_Ug1">#REF!</definedName>
    <definedName name="ac">#REF!</definedName>
    <definedName name="HV">[1]Load!$G$4</definedName>
    <definedName name="ids">[2]JFET!$B$4</definedName>
    <definedName name="Inch">[2]Inch!$A$2</definedName>
    <definedName name="MaxLoad">[1]Load!$G$5</definedName>
    <definedName name="PAmax">#REF!</definedName>
    <definedName name="Ra">#REF!</definedName>
    <definedName name="Raa">#REF!</definedName>
    <definedName name="Uamp">[1]Potirechner!$E$103</definedName>
    <definedName name="UB">#REF!</definedName>
    <definedName name="Ug2Prozent">#REF!</definedName>
    <definedName name="vp">[2]JFET!$B$5</definedName>
  </definedNames>
  <calcPr calcId="125725"/>
</workbook>
</file>

<file path=xl/calcChain.xml><?xml version="1.0" encoding="utf-8"?>
<calcChain xmlns="http://schemas.openxmlformats.org/spreadsheetml/2006/main">
  <c r="E30" i="19"/>
  <c r="E29"/>
  <c r="E27" s="1"/>
  <c r="G27" s="1"/>
  <c r="E16"/>
  <c r="E12"/>
  <c r="G10"/>
  <c r="E10"/>
  <c r="E11"/>
  <c r="G11" s="1"/>
  <c r="G12" s="1"/>
  <c r="G29" l="1"/>
</calcChain>
</file>

<file path=xl/sharedStrings.xml><?xml version="1.0" encoding="utf-8"?>
<sst xmlns="http://schemas.openxmlformats.org/spreadsheetml/2006/main" count="35" uniqueCount="27">
  <si>
    <r>
      <t>K</t>
    </r>
    <r>
      <rPr>
        <sz val="8"/>
        <rFont val="Symbol"/>
        <family val="1"/>
        <charset val="2"/>
      </rPr>
      <t xml:space="preserve">W </t>
    </r>
  </si>
  <si>
    <r>
      <t>R</t>
    </r>
    <r>
      <rPr>
        <vertAlign val="subscript"/>
        <sz val="10"/>
        <rFont val="Arial"/>
        <family val="2"/>
      </rPr>
      <t>a</t>
    </r>
  </si>
  <si>
    <t>Innenwiderstand</t>
  </si>
  <si>
    <t>ra</t>
  </si>
  <si>
    <t>Anodenwiderstand</t>
  </si>
  <si>
    <t>Lastwiderstand</t>
  </si>
  <si>
    <t>Spannungsverstärkung</t>
  </si>
  <si>
    <t>Relative Höhenanhebung</t>
  </si>
  <si>
    <t xml:space="preserve">Leerlaufverstärkung </t>
  </si>
  <si>
    <t>m</t>
  </si>
  <si>
    <t>Kathodenwiderstand</t>
  </si>
  <si>
    <r>
      <t>R</t>
    </r>
    <r>
      <rPr>
        <vertAlign val="subscript"/>
        <sz val="10"/>
        <rFont val="Arial"/>
        <family val="2"/>
      </rPr>
      <t>k</t>
    </r>
  </si>
  <si>
    <r>
      <t>m</t>
    </r>
    <r>
      <rPr>
        <sz val="10"/>
        <rFont val="Arial"/>
      </rPr>
      <t xml:space="preserve">F </t>
    </r>
  </si>
  <si>
    <t>Kathodenkondensator</t>
  </si>
  <si>
    <r>
      <t>C</t>
    </r>
    <r>
      <rPr>
        <vertAlign val="subscript"/>
        <sz val="10"/>
        <rFont val="Arial"/>
        <family val="2"/>
      </rPr>
      <t>k</t>
    </r>
  </si>
  <si>
    <r>
      <t>R</t>
    </r>
    <r>
      <rPr>
        <vertAlign val="subscript"/>
        <sz val="10"/>
        <rFont val="Arial"/>
        <family val="2"/>
      </rPr>
      <t>L</t>
    </r>
  </si>
  <si>
    <t>dB</t>
  </si>
  <si>
    <r>
      <t>u</t>
    </r>
    <r>
      <rPr>
        <i/>
        <vertAlign val="subscript"/>
        <sz val="10"/>
        <rFont val="Symbol"/>
        <family val="1"/>
        <charset val="2"/>
      </rPr>
      <t>H</t>
    </r>
  </si>
  <si>
    <t>(Mit Kathodenkondensator)</t>
  </si>
  <si>
    <r>
      <t>u</t>
    </r>
    <r>
      <rPr>
        <i/>
        <vertAlign val="subscript"/>
        <sz val="10"/>
        <rFont val="Symbol"/>
        <family val="1"/>
        <charset val="2"/>
      </rPr>
      <t>H</t>
    </r>
    <r>
      <rPr>
        <i/>
        <sz val="10"/>
        <rFont val="Symbol"/>
        <family val="1"/>
        <charset val="2"/>
      </rPr>
      <t>/u</t>
    </r>
    <r>
      <rPr>
        <i/>
        <vertAlign val="subscript"/>
        <sz val="10"/>
        <rFont val="Symbol"/>
        <family val="1"/>
        <charset val="2"/>
      </rPr>
      <t>T</t>
    </r>
  </si>
  <si>
    <t>Zentrumsfrequenz</t>
  </si>
  <si>
    <t>Herz</t>
  </si>
  <si>
    <t>Spannungsverstärkung A2</t>
  </si>
  <si>
    <t>Spannungsverstärkung A1</t>
  </si>
  <si>
    <t>Differenz</t>
  </si>
  <si>
    <t>Balanced Ra1</t>
  </si>
  <si>
    <r>
      <t>K</t>
    </r>
    <r>
      <rPr>
        <b/>
        <sz val="8"/>
        <rFont val="Symbol"/>
        <family val="1"/>
        <charset val="2"/>
      </rPr>
      <t xml:space="preserve">W 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</si>
</sst>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0"/>
  </numFmts>
  <fonts count="15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Symbol"/>
      <family val="1"/>
      <charset val="2"/>
    </font>
    <font>
      <sz val="6"/>
      <name val="Arial"/>
      <family val="2"/>
    </font>
    <font>
      <sz val="8"/>
      <name val="Symbol"/>
      <family val="1"/>
      <charset val="2"/>
    </font>
    <font>
      <vertAlign val="subscript"/>
      <sz val="10"/>
      <name val="Arial"/>
      <family val="2"/>
    </font>
    <font>
      <b/>
      <sz val="10"/>
      <name val="Symbol"/>
      <family val="1"/>
      <charset val="2"/>
    </font>
    <font>
      <i/>
      <sz val="10"/>
      <name val="Symbol"/>
      <family val="1"/>
      <charset val="2"/>
    </font>
    <font>
      <i/>
      <sz val="8"/>
      <name val="Symbol"/>
      <family val="1"/>
      <charset val="2"/>
    </font>
    <font>
      <i/>
      <vertAlign val="subscript"/>
      <sz val="10"/>
      <name val="Symbol"/>
      <family val="1"/>
      <charset val="2"/>
    </font>
    <font>
      <b/>
      <sz val="8"/>
      <name val="Symbol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9" fontId="4" fillId="0" borderId="0" applyFill="0" applyBorder="0" applyAlignment="0" applyProtection="0"/>
    <xf numFmtId="0" fontId="4" fillId="0" borderId="0"/>
  </cellStyleXfs>
  <cellXfs count="48">
    <xf numFmtId="0" fontId="0" fillId="0" borderId="0" xfId="0"/>
    <xf numFmtId="0" fontId="7" fillId="2" borderId="0" xfId="0" applyFont="1" applyFill="1" applyAlignment="1">
      <alignment horizontal="right"/>
    </xf>
    <xf numFmtId="0" fontId="0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right" vertical="center"/>
    </xf>
    <xf numFmtId="0" fontId="0" fillId="0" borderId="0" xfId="0" applyFont="1"/>
    <xf numFmtId="0" fontId="0" fillId="2" borderId="0" xfId="0" applyFill="1" applyAlignment="1">
      <alignment horizontal="right"/>
    </xf>
    <xf numFmtId="164" fontId="0" fillId="3" borderId="0" xfId="0" applyNumberFormat="1" applyFill="1" applyAlignment="1">
      <alignment horizontal="right"/>
    </xf>
    <xf numFmtId="164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165" fontId="2" fillId="2" borderId="0" xfId="0" applyNumberFormat="1" applyFont="1" applyFill="1" applyAlignment="1">
      <alignment horizontal="right"/>
    </xf>
    <xf numFmtId="4" fontId="0" fillId="3" borderId="0" xfId="0" applyNumberFormat="1" applyFill="1" applyAlignment="1">
      <alignment horizontal="right"/>
    </xf>
    <xf numFmtId="0" fontId="3" fillId="2" borderId="0" xfId="0" applyFont="1" applyFill="1" applyAlignment="1">
      <alignment horizontal="right"/>
    </xf>
    <xf numFmtId="3" fontId="0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center" vertical="top"/>
    </xf>
    <xf numFmtId="0" fontId="0" fillId="2" borderId="0" xfId="0" applyFont="1" applyFill="1" applyAlignment="1">
      <alignment horizontal="right"/>
    </xf>
    <xf numFmtId="165" fontId="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center" vertical="center"/>
    </xf>
    <xf numFmtId="3" fontId="0" fillId="3" borderId="0" xfId="0" applyNumberFormat="1" applyFill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right"/>
    </xf>
    <xf numFmtId="0" fontId="0" fillId="2" borderId="0" xfId="0" applyFont="1" applyFill="1" applyAlignment="1">
      <alignment horizontal="center"/>
    </xf>
    <xf numFmtId="4" fontId="2" fillId="2" borderId="0" xfId="0" applyNumberFormat="1" applyFont="1" applyFill="1" applyBorder="1" applyAlignment="1">
      <alignment horizontal="right"/>
    </xf>
    <xf numFmtId="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0" borderId="0" xfId="0" applyFont="1" applyAlignment="1"/>
    <xf numFmtId="0" fontId="3" fillId="2" borderId="0" xfId="0" applyFont="1" applyFill="1" applyBorder="1" applyAlignment="1">
      <alignment horizontal="center" vertical="top"/>
    </xf>
    <xf numFmtId="0" fontId="12" fillId="2" borderId="0" xfId="0" applyFont="1" applyFill="1" applyAlignment="1">
      <alignment horizontal="right" vertical="top"/>
    </xf>
    <xf numFmtId="0" fontId="3" fillId="2" borderId="0" xfId="0" applyFont="1" applyFill="1" applyAlignment="1">
      <alignment horizontal="center" vertical="top"/>
    </xf>
    <xf numFmtId="4" fontId="5" fillId="2" borderId="0" xfId="0" applyNumberFormat="1" applyFont="1" applyFill="1" applyBorder="1" applyAlignment="1">
      <alignment horizontal="right" vertical="top"/>
    </xf>
    <xf numFmtId="4" fontId="5" fillId="2" borderId="0" xfId="0" applyNumberFormat="1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left" vertical="top"/>
    </xf>
    <xf numFmtId="0" fontId="3" fillId="0" borderId="0" xfId="0" applyFont="1"/>
    <xf numFmtId="0" fontId="2" fillId="2" borderId="0" xfId="0" applyFont="1" applyFill="1" applyBorder="1" applyAlignment="1">
      <alignment horizontal="center" vertical="top"/>
    </xf>
    <xf numFmtId="0" fontId="11" fillId="2" borderId="0" xfId="0" applyFont="1" applyFill="1" applyAlignment="1">
      <alignment horizontal="right" vertical="top"/>
    </xf>
    <xf numFmtId="4" fontId="2" fillId="2" borderId="0" xfId="0" applyNumberFormat="1" applyFont="1" applyFill="1" applyBorder="1" applyAlignment="1">
      <alignment horizontal="right" vertical="top"/>
    </xf>
    <xf numFmtId="4" fontId="2" fillId="2" borderId="0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6" fillId="2" borderId="0" xfId="0" applyFont="1" applyFill="1" applyAlignment="1">
      <alignment horizontal="right" vertical="top"/>
    </xf>
    <xf numFmtId="0" fontId="2" fillId="2" borderId="0" xfId="0" applyFont="1" applyFill="1" applyBorder="1" applyAlignment="1">
      <alignment horizontal="right" vertical="top"/>
    </xf>
    <xf numFmtId="0" fontId="2" fillId="2" borderId="0" xfId="0" applyFont="1" applyFill="1" applyAlignment="1">
      <alignment vertical="top"/>
    </xf>
    <xf numFmtId="0" fontId="0" fillId="2" borderId="0" xfId="0" applyFont="1" applyFill="1" applyBorder="1" applyAlignment="1">
      <alignment horizontal="center"/>
    </xf>
    <xf numFmtId="9" fontId="1" fillId="2" borderId="0" xfId="1" applyFill="1" applyAlignment="1">
      <alignment horizontal="right"/>
    </xf>
    <xf numFmtId="0" fontId="0" fillId="5" borderId="0" xfId="0" applyFont="1" applyFill="1" applyBorder="1" applyAlignment="1">
      <alignment horizontal="center" vertical="top"/>
    </xf>
    <xf numFmtId="0" fontId="0" fillId="5" borderId="0" xfId="0" applyFont="1" applyFill="1" applyAlignment="1">
      <alignment horizontal="center" vertical="top"/>
    </xf>
    <xf numFmtId="0" fontId="0" fillId="4" borderId="0" xfId="0" applyFont="1" applyFill="1"/>
    <xf numFmtId="0" fontId="2" fillId="2" borderId="0" xfId="0" applyFont="1" applyFill="1" applyBorder="1" applyAlignment="1">
      <alignment horizontal="right"/>
    </xf>
    <xf numFmtId="0" fontId="5" fillId="2" borderId="0" xfId="0" applyFont="1" applyFill="1" applyAlignment="1">
      <alignment horizontal="left"/>
    </xf>
  </cellXfs>
  <cellStyles count="4">
    <cellStyle name="Prozent" xfId="1" builtinId="5"/>
    <cellStyle name="Prozent 2" xfId="2"/>
    <cellStyle name="Standard" xfId="0" builtinId="0"/>
    <cellStyle name="Standard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</xdr:row>
      <xdr:rowOff>190500</xdr:rowOff>
    </xdr:from>
    <xdr:to>
      <xdr:col>8</xdr:col>
      <xdr:colOff>466725</xdr:colOff>
      <xdr:row>6</xdr:row>
      <xdr:rowOff>0</xdr:rowOff>
    </xdr:to>
    <xdr:pic>
      <xdr:nvPicPr>
        <xdr:cNvPr id="1466759" name="Grafik 10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4775" y="352425"/>
          <a:ext cx="1895475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27</xdr:row>
      <xdr:rowOff>85725</xdr:rowOff>
    </xdr:from>
    <xdr:to>
      <xdr:col>13</xdr:col>
      <xdr:colOff>542925</xdr:colOff>
      <xdr:row>32</xdr:row>
      <xdr:rowOff>19050</xdr:rowOff>
    </xdr:to>
    <xdr:pic>
      <xdr:nvPicPr>
        <xdr:cNvPr id="1466760" name="Grafik 1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715875" y="7905750"/>
          <a:ext cx="2857500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238125</xdr:colOff>
      <xdr:row>1</xdr:row>
      <xdr:rowOff>257175</xdr:rowOff>
    </xdr:from>
    <xdr:to>
      <xdr:col>4</xdr:col>
      <xdr:colOff>733425</xdr:colOff>
      <xdr:row>2</xdr:row>
      <xdr:rowOff>0</xdr:rowOff>
    </xdr:to>
    <xdr:pic>
      <xdr:nvPicPr>
        <xdr:cNvPr id="1466761" name="Grafik 2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0" y="419100"/>
          <a:ext cx="310515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371475</xdr:colOff>
      <xdr:row>12</xdr:row>
      <xdr:rowOff>47625</xdr:rowOff>
    </xdr:from>
    <xdr:to>
      <xdr:col>2</xdr:col>
      <xdr:colOff>95250</xdr:colOff>
      <xdr:row>14</xdr:row>
      <xdr:rowOff>114300</xdr:rowOff>
    </xdr:to>
    <xdr:pic>
      <xdr:nvPicPr>
        <xdr:cNvPr id="1466762" name="Grafik 2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9600" y="4219575"/>
          <a:ext cx="14001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485775</xdr:colOff>
      <xdr:row>12</xdr:row>
      <xdr:rowOff>19050</xdr:rowOff>
    </xdr:from>
    <xdr:to>
      <xdr:col>5</xdr:col>
      <xdr:colOff>104775</xdr:colOff>
      <xdr:row>14</xdr:row>
      <xdr:rowOff>114300</xdr:rowOff>
    </xdr:to>
    <xdr:pic>
      <xdr:nvPicPr>
        <xdr:cNvPr id="1466763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00300" y="4191000"/>
          <a:ext cx="132397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b-intern\dfs\Amps&amp;Guitars\Techni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fe\Projekte\Musik\Verst&#228;rker\check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leistiftröhren"/>
      <sheetName val="RUI-Rechner"/>
      <sheetName val="Potirechner"/>
      <sheetName val="Grenzfrequenz"/>
      <sheetName val="Röhrenrechnungen"/>
      <sheetName val="Ausgangsübertrager"/>
      <sheetName val="Netztrafo"/>
      <sheetName val="Netzteil"/>
      <sheetName val="Dissipation"/>
      <sheetName val="Load"/>
      <sheetName val="load jtm-major"/>
      <sheetName val="EL84;6BQ5"/>
      <sheetName val="Vergleich"/>
      <sheetName val="KT66"/>
      <sheetName val="Watt"/>
      <sheetName val="Volt"/>
      <sheetName val="EL84PP"/>
      <sheetName val="Pickups"/>
      <sheetName val="JFet"/>
      <sheetName val="Transistoren"/>
      <sheetName val="Tonhöhe"/>
      <sheetName val="coupling caps"/>
      <sheetName val="Röhren"/>
      <sheetName val="Switch"/>
      <sheetName val="Swich(2)"/>
      <sheetName val="Inch"/>
      <sheetName val="Kyrillisch"/>
      <sheetName val="IsoCab"/>
      <sheetName val="Kabelquerschnitte"/>
      <sheetName val="Kunden NR"/>
      <sheetName val="Bestellung"/>
      <sheetName val="neck-jig"/>
    </sheetNames>
    <sheetDataSet>
      <sheetData sheetId="0"/>
      <sheetData sheetId="1"/>
      <sheetData sheetId="2">
        <row r="103">
          <cell r="E103">
            <v>24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4">
          <cell r="G4">
            <v>415</v>
          </cell>
        </row>
        <row r="5">
          <cell r="G5">
            <v>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witch"/>
      <sheetName val="Switch (2)"/>
      <sheetName val="Bestell"/>
      <sheetName val="Röhren"/>
      <sheetName val="Pickups"/>
      <sheetName val="Netzteil"/>
      <sheetName val="Tabelle1"/>
      <sheetName val="RUI-Rechner"/>
      <sheetName val="Grenzfrequenz"/>
      <sheetName val="JFET"/>
      <sheetName val="EL84;6BQ5"/>
      <sheetName val="Transistoren"/>
      <sheetName val="Coupling Caps"/>
      <sheetName val="Tonhöhen"/>
      <sheetName val="dB-Werte"/>
      <sheetName val="Watt"/>
      <sheetName val="Volt"/>
      <sheetName val="Inch"/>
      <sheetName val="ISOC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4">
            <v>48</v>
          </cell>
        </row>
        <row r="5">
          <cell r="B5">
            <v>-0.84</v>
          </cell>
        </row>
      </sheetData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>
        <row r="2">
          <cell r="A2">
            <v>2.54</v>
          </cell>
        </row>
      </sheetData>
      <sheetData sheetId="18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0"/>
  <dimension ref="B2:I31"/>
  <sheetViews>
    <sheetView tabSelected="1" workbookViewId="0">
      <selection activeCell="J19" sqref="J19"/>
    </sheetView>
  </sheetViews>
  <sheetFormatPr baseColWidth="10" defaultColWidth="11.5703125" defaultRowHeight="12.75"/>
  <cols>
    <col min="1" max="1" width="3.5703125" customWidth="1"/>
    <col min="2" max="2" width="25.140625" customWidth="1"/>
    <col min="3" max="3" width="9.140625" customWidth="1"/>
    <col min="4" max="4" width="4.85546875" customWidth="1"/>
    <col min="5" max="5" width="11.5703125" customWidth="1"/>
    <col min="6" max="6" width="2.7109375" customWidth="1"/>
    <col min="7" max="9" width="11.5703125" customWidth="1"/>
    <col min="10" max="10" width="21.5703125" customWidth="1"/>
  </cols>
  <sheetData>
    <row r="2" spans="2:9" ht="114.75" customHeight="1">
      <c r="B2" s="40" t="s">
        <v>6</v>
      </c>
      <c r="C2" s="3"/>
      <c r="D2" s="3"/>
      <c r="E2" s="3"/>
      <c r="F2" s="3"/>
      <c r="G2" s="3"/>
      <c r="H2" s="3"/>
      <c r="I2" s="3"/>
    </row>
    <row r="3" spans="2:9" ht="19.899999999999999" customHeight="1">
      <c r="B3" s="2" t="s">
        <v>8</v>
      </c>
      <c r="C3" s="17" t="s">
        <v>9</v>
      </c>
      <c r="D3" s="2"/>
      <c r="E3" s="18">
        <v>19.5</v>
      </c>
      <c r="F3" s="5"/>
      <c r="G3" s="12"/>
      <c r="H3" s="1"/>
      <c r="I3" s="1"/>
    </row>
    <row r="4" spans="2:9" ht="19.899999999999999" customHeight="1">
      <c r="B4" s="2"/>
      <c r="C4" s="2"/>
      <c r="D4" s="2"/>
      <c r="E4" s="11" t="s">
        <v>0</v>
      </c>
      <c r="F4" s="1"/>
      <c r="G4" s="13"/>
      <c r="H4" s="1"/>
      <c r="I4" s="1"/>
    </row>
    <row r="5" spans="2:9" ht="19.899999999999999" customHeight="1">
      <c r="B5" s="2" t="s">
        <v>2</v>
      </c>
      <c r="C5" s="2" t="s">
        <v>3</v>
      </c>
      <c r="D5" s="2"/>
      <c r="E5" s="6">
        <v>7.5</v>
      </c>
      <c r="F5" s="5"/>
      <c r="G5" s="12"/>
      <c r="H5" s="1"/>
      <c r="I5" s="1"/>
    </row>
    <row r="6" spans="2:9" ht="19.899999999999999" customHeight="1">
      <c r="B6" s="2"/>
      <c r="C6" s="2"/>
      <c r="D6" s="2"/>
      <c r="E6" s="11" t="s">
        <v>0</v>
      </c>
      <c r="F6" s="1"/>
      <c r="G6" s="13"/>
      <c r="H6" s="1"/>
      <c r="I6" s="1"/>
    </row>
    <row r="7" spans="2:9" ht="19.899999999999999" customHeight="1">
      <c r="B7" s="2" t="s">
        <v>4</v>
      </c>
      <c r="C7" s="2" t="s">
        <v>1</v>
      </c>
      <c r="D7" s="2"/>
      <c r="E7" s="6">
        <v>47</v>
      </c>
      <c r="F7" s="5"/>
      <c r="G7" s="12"/>
      <c r="H7" s="1"/>
      <c r="I7" s="1"/>
    </row>
    <row r="8" spans="2:9" ht="19.899999999999999" customHeight="1">
      <c r="B8" s="2"/>
      <c r="C8" s="2"/>
      <c r="D8" s="2"/>
      <c r="E8" s="11" t="s">
        <v>0</v>
      </c>
      <c r="F8" s="1"/>
      <c r="G8" s="1"/>
      <c r="H8" s="1"/>
      <c r="I8" s="1"/>
    </row>
    <row r="9" spans="2:9" s="4" customFormat="1" ht="19.899999999999999" customHeight="1">
      <c r="B9" s="14" t="s">
        <v>10</v>
      </c>
      <c r="C9" s="14" t="s">
        <v>11</v>
      </c>
      <c r="D9" s="2"/>
      <c r="E9" s="6">
        <v>37</v>
      </c>
      <c r="F9" s="15"/>
      <c r="G9" s="16"/>
      <c r="H9" s="1"/>
      <c r="I9" s="1"/>
    </row>
    <row r="10" spans="2:9" s="25" customFormat="1" ht="25.7" customHeight="1">
      <c r="B10" s="19" t="s">
        <v>22</v>
      </c>
      <c r="C10" s="20"/>
      <c r="D10" s="21"/>
      <c r="E10" s="22">
        <f>E3*E7/((E7+E5)*(2+(E7+E5)/(E9*(E21+1))))</f>
        <v>5.8456240656125944</v>
      </c>
      <c r="F10" s="23"/>
      <c r="G10" s="22">
        <f>20*LOG10(E10 )</f>
        <v>15.336617645403539</v>
      </c>
      <c r="H10" s="24" t="s">
        <v>16</v>
      </c>
      <c r="I10" s="1"/>
    </row>
    <row r="11" spans="2:9" s="4" customFormat="1" ht="19.899999999999999" customHeight="1">
      <c r="B11" s="19" t="s">
        <v>23</v>
      </c>
      <c r="C11" s="14"/>
      <c r="D11" s="2"/>
      <c r="E11" s="22">
        <f>E10*E12</f>
        <v>6.2656458343349231</v>
      </c>
      <c r="F11" s="15"/>
      <c r="G11" s="22">
        <f>20*LOG10(E11 )</f>
        <v>15.939316854829915</v>
      </c>
      <c r="H11" s="24" t="s">
        <v>16</v>
      </c>
      <c r="I11" s="1"/>
    </row>
    <row r="12" spans="2:9" s="4" customFormat="1" ht="19.899999999999999" customHeight="1">
      <c r="B12" s="41" t="s">
        <v>24</v>
      </c>
      <c r="C12" s="14"/>
      <c r="D12" s="2"/>
      <c r="E12" s="42">
        <f>1+(E5+E7)/(E9*(E3+1))</f>
        <v>1.0718523401450231</v>
      </c>
      <c r="F12" s="15"/>
      <c r="G12" s="9">
        <f>G11-G10</f>
        <v>0.60269920942637611</v>
      </c>
      <c r="H12" s="24" t="s">
        <v>16</v>
      </c>
      <c r="I12" s="1"/>
    </row>
    <row r="13" spans="2:9" s="4" customFormat="1" ht="19.899999999999999" customHeight="1">
      <c r="B13" s="43"/>
      <c r="C13" s="43"/>
      <c r="D13" s="44"/>
      <c r="E13" s="45"/>
      <c r="F13" s="15"/>
      <c r="G13" s="16"/>
      <c r="H13" s="1"/>
      <c r="I13" s="1"/>
    </row>
    <row r="14" spans="2:9" s="4" customFormat="1" ht="19.899999999999999" customHeight="1">
      <c r="B14" s="45"/>
      <c r="C14" s="43"/>
      <c r="D14" s="44"/>
      <c r="E14" s="45"/>
      <c r="F14" s="15"/>
      <c r="G14" s="16"/>
      <c r="H14" s="1"/>
      <c r="I14" s="1"/>
    </row>
    <row r="15" spans="2:9" s="4" customFormat="1" ht="19.899999999999999" customHeight="1">
      <c r="B15" s="14"/>
      <c r="C15" s="14"/>
      <c r="D15" s="2"/>
      <c r="E15" s="16"/>
      <c r="F15" s="15"/>
      <c r="G15" s="16"/>
      <c r="H15" s="1"/>
      <c r="I15" s="1"/>
    </row>
    <row r="16" spans="2:9" s="4" customFormat="1" ht="19.899999999999999" customHeight="1">
      <c r="B16" s="46" t="s">
        <v>25</v>
      </c>
      <c r="C16" s="14"/>
      <c r="D16" s="2"/>
      <c r="E16" s="7">
        <f>1/(1+((E7+E5)/(E9*(E3+1))))*E7</f>
        <v>43.849323493234934</v>
      </c>
      <c r="F16" s="8"/>
      <c r="G16" s="47" t="s">
        <v>26</v>
      </c>
      <c r="H16" s="1"/>
      <c r="I16" s="1"/>
    </row>
    <row r="17" spans="2:9" s="4" customFormat="1" ht="19.899999999999999" customHeight="1">
      <c r="B17" s="14"/>
      <c r="C17" s="14"/>
      <c r="D17" s="2"/>
      <c r="E17" s="16"/>
      <c r="F17" s="15"/>
      <c r="G17" s="16"/>
      <c r="H17" s="1"/>
      <c r="I17" s="1"/>
    </row>
    <row r="18" spans="2:9" s="4" customFormat="1" ht="19.899999999999999" customHeight="1">
      <c r="B18" s="14"/>
      <c r="C18" s="14"/>
      <c r="D18" s="2"/>
      <c r="E18" s="16"/>
      <c r="F18" s="15"/>
      <c r="G18" s="16"/>
      <c r="H18" s="1"/>
      <c r="I18" s="1"/>
    </row>
    <row r="19" spans="2:9" s="4" customFormat="1" ht="19.899999999999999" customHeight="1">
      <c r="B19" s="14"/>
      <c r="C19" s="14"/>
      <c r="D19" s="2"/>
      <c r="E19" s="16"/>
      <c r="F19" s="15"/>
      <c r="G19" s="16"/>
      <c r="H19" s="1"/>
      <c r="I19" s="1"/>
    </row>
    <row r="20" spans="2:9" ht="19.899999999999999" customHeight="1">
      <c r="B20" s="2"/>
      <c r="C20" s="2"/>
      <c r="D20" s="2"/>
      <c r="E20" s="3" t="s">
        <v>12</v>
      </c>
      <c r="F20" s="1"/>
      <c r="G20" s="1"/>
      <c r="H20" s="1"/>
      <c r="I20" s="1"/>
    </row>
    <row r="21" spans="2:9" ht="19.899999999999999" customHeight="1">
      <c r="B21" s="2" t="s">
        <v>13</v>
      </c>
      <c r="C21" s="2" t="s">
        <v>14</v>
      </c>
      <c r="D21" s="2"/>
      <c r="E21" s="10">
        <v>0.68</v>
      </c>
      <c r="F21" s="5"/>
      <c r="G21" s="12"/>
      <c r="H21" s="1"/>
      <c r="I21" s="1"/>
    </row>
    <row r="22" spans="2:9" ht="19.899999999999999" customHeight="1">
      <c r="B22" s="2"/>
      <c r="C22" s="2"/>
      <c r="D22" s="2"/>
      <c r="E22" s="11" t="s">
        <v>0</v>
      </c>
      <c r="F22" s="1"/>
      <c r="G22" s="13"/>
      <c r="H22" s="1"/>
      <c r="I22" s="1"/>
    </row>
    <row r="23" spans="2:9" ht="19.899999999999999" customHeight="1">
      <c r="B23" s="2" t="s">
        <v>5</v>
      </c>
      <c r="C23" s="2" t="s">
        <v>15</v>
      </c>
      <c r="D23" s="2"/>
      <c r="E23" s="6">
        <v>1000</v>
      </c>
      <c r="F23" s="5"/>
      <c r="G23" s="12"/>
      <c r="H23" s="1"/>
      <c r="I23" s="1"/>
    </row>
    <row r="24" spans="2:9" ht="19.899999999999999" customHeight="1">
      <c r="B24" s="2"/>
      <c r="C24" s="2"/>
      <c r="D24" s="2"/>
      <c r="E24" s="11"/>
      <c r="F24" s="1"/>
      <c r="G24" s="1"/>
      <c r="H24" s="1"/>
      <c r="I24" s="1"/>
    </row>
    <row r="26" spans="2:9" s="32" customFormat="1" ht="15" customHeight="1">
      <c r="B26" s="26"/>
      <c r="C26" s="27"/>
      <c r="D26" s="28"/>
      <c r="E26" s="29"/>
      <c r="F26" s="30"/>
      <c r="G26" s="29"/>
      <c r="H26" s="31"/>
      <c r="I26" s="11"/>
    </row>
    <row r="27" spans="2:9" s="25" customFormat="1" ht="25.7" customHeight="1">
      <c r="B27" s="19" t="s">
        <v>6</v>
      </c>
      <c r="C27" s="20" t="s">
        <v>17</v>
      </c>
      <c r="D27" s="21"/>
      <c r="E27" s="22">
        <f>E10*E29</f>
        <v>87.28512359016311</v>
      </c>
      <c r="F27" s="23"/>
      <c r="G27" s="22">
        <f>20*LOG10(E27 )</f>
        <v>38.818804623655808</v>
      </c>
      <c r="H27" s="24" t="s">
        <v>16</v>
      </c>
      <c r="I27" s="1"/>
    </row>
    <row r="28" spans="2:9" s="32" customFormat="1" ht="15" customHeight="1">
      <c r="B28" s="26" t="s">
        <v>18</v>
      </c>
      <c r="C28" s="27"/>
      <c r="D28" s="28"/>
      <c r="E28" s="29"/>
      <c r="F28" s="30"/>
      <c r="G28" s="29"/>
      <c r="H28" s="31"/>
      <c r="I28" s="11"/>
    </row>
    <row r="29" spans="2:9" s="4" customFormat="1" ht="25.7" customHeight="1">
      <c r="B29" s="33" t="s">
        <v>7</v>
      </c>
      <c r="C29" s="34" t="s">
        <v>19</v>
      </c>
      <c r="D29" s="2"/>
      <c r="E29" s="35">
        <f>1+E9*(1+E3)/((1/(1/E5+1/E23))+E7)</f>
        <v>14.931703204047219</v>
      </c>
      <c r="F29" s="36"/>
      <c r="G29" s="35">
        <f>20*LOG10(E29 )</f>
        <v>23.482186978252265</v>
      </c>
      <c r="H29" s="37" t="s">
        <v>16</v>
      </c>
      <c r="I29" s="1"/>
    </row>
    <row r="30" spans="2:9" s="4" customFormat="1" ht="25.7" customHeight="1">
      <c r="B30" s="33" t="s">
        <v>20</v>
      </c>
      <c r="C30" s="14"/>
      <c r="D30" s="2"/>
      <c r="E30" s="35" t="e">
        <f>1000*SQRT(1+E9*(1+#REF! )/(E5+E7))/(2*PI()*E9*E21)</f>
        <v>#REF!</v>
      </c>
      <c r="F30" s="33"/>
      <c r="G30" s="37" t="s">
        <v>21</v>
      </c>
      <c r="H30" s="1"/>
      <c r="I30" s="1"/>
    </row>
    <row r="31" spans="2:9" s="4" customFormat="1" ht="25.7" customHeight="1">
      <c r="B31" s="33"/>
      <c r="C31" s="38"/>
      <c r="D31" s="2"/>
      <c r="E31" s="39"/>
      <c r="F31" s="33"/>
      <c r="G31" s="37"/>
      <c r="H31" s="1"/>
      <c r="I31" s="1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Longtail</vt:lpstr>
    </vt:vector>
  </TitlesOfParts>
  <Company>MesseBerlin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Simon, Robert (Tel. 2880)</dc:creator>
  <cp:lastModifiedBy>Robert</cp:lastModifiedBy>
  <cp:lastPrinted>2015-12-07T15:30:12Z</cp:lastPrinted>
  <dcterms:created xsi:type="dcterms:W3CDTF">2011-10-10T10:14:27Z</dcterms:created>
  <dcterms:modified xsi:type="dcterms:W3CDTF">2015-12-26T06:32:58Z</dcterms:modified>
</cp:coreProperties>
</file>